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ELETRABAJO\"/>
    </mc:Choice>
  </mc:AlternateContent>
  <xr:revisionPtr revIDLastSave="0" documentId="13_ncr:1_{22C75FDE-641D-44DA-A21A-86BE0D3000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eldos" sheetId="4" r:id="rId1"/>
  </sheets>
  <definedNames>
    <definedName name="_xlnm.Print_Area" localSheetId="0">Sueldos!$A$1:$M$32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4" l="1"/>
  <c r="C23" i="4" l="1"/>
  <c r="D14" i="4"/>
  <c r="D28" i="4"/>
  <c r="D6" i="4"/>
  <c r="D2" i="4" l="1"/>
  <c r="D17" i="4" l="1"/>
  <c r="C30" i="4" l="1"/>
  <c r="C29" i="4"/>
  <c r="C18" i="4"/>
  <c r="C22" i="4"/>
  <c r="C12" i="4"/>
  <c r="C27" i="4"/>
  <c r="D20" i="4"/>
  <c r="C32" i="4" l="1"/>
  <c r="D15" i="4"/>
  <c r="D18" i="4"/>
  <c r="D16" i="4"/>
  <c r="D19" i="4"/>
  <c r="D4" i="4" l="1"/>
  <c r="D10" i="4" l="1"/>
  <c r="D5" i="4"/>
  <c r="D30" i="4" l="1"/>
  <c r="D29" i="4"/>
  <c r="D27" i="4"/>
  <c r="D26" i="4"/>
  <c r="D25" i="4"/>
  <c r="D21" i="4"/>
  <c r="D22" i="4"/>
  <c r="D23" i="4"/>
  <c r="D24" i="4"/>
  <c r="D13" i="4"/>
  <c r="D12" i="4"/>
  <c r="D11" i="4"/>
  <c r="D7" i="4"/>
  <c r="D8" i="4"/>
  <c r="D9" i="4"/>
  <c r="D3" i="4"/>
</calcChain>
</file>

<file path=xl/sharedStrings.xml><?xml version="1.0" encoding="utf-8"?>
<sst xmlns="http://schemas.openxmlformats.org/spreadsheetml/2006/main" count="44" uniqueCount="44">
  <si>
    <t>No</t>
  </si>
  <si>
    <t>Magistrado</t>
  </si>
  <si>
    <t>Magistrado Auxiliar</t>
  </si>
  <si>
    <t>Secretaria General</t>
  </si>
  <si>
    <t>Abogado Secretario Grado 33</t>
  </si>
  <si>
    <t>Jefe de Sistemas</t>
  </si>
  <si>
    <t>Profesional Especializado Grado 33</t>
  </si>
  <si>
    <t>Relator</t>
  </si>
  <si>
    <t>Abogado Sustanciador</t>
  </si>
  <si>
    <t>Profesional Universitario Grado 21</t>
  </si>
  <si>
    <t>Abogado Grado 21</t>
  </si>
  <si>
    <t>Oficial Mayor</t>
  </si>
  <si>
    <t>Operador de Sistemas</t>
  </si>
  <si>
    <t>Auxiliar Judicial Grado 1</t>
  </si>
  <si>
    <t>Auxiliar Judicial Grado 2</t>
  </si>
  <si>
    <t>Técnico Grado 13</t>
  </si>
  <si>
    <t>Auxiliar Judicial Grado 3</t>
  </si>
  <si>
    <t>Auxiliar Judicial Grado 5</t>
  </si>
  <si>
    <t>Asistente Administrativo Grado 8</t>
  </si>
  <si>
    <t>Citador Grado 5</t>
  </si>
  <si>
    <t>Asistente Administrativo Grado 7</t>
  </si>
  <si>
    <t xml:space="preserve">Asistente Administrativo Grado 6                                            </t>
  </si>
  <si>
    <t>Auxiliar de Servicios Generales Grado 4</t>
  </si>
  <si>
    <t>NOMBRE DEL CARGO</t>
  </si>
  <si>
    <t>DEVENGADO</t>
  </si>
  <si>
    <t>BONIFICACIÓN JUDICIAL</t>
  </si>
  <si>
    <t>GASTOS DE REPRESENTACIÓN</t>
  </si>
  <si>
    <t>PRIMA ESPECIAL DE SERVICIOS</t>
  </si>
  <si>
    <t>BONIFICACIÓN POR SERVICIOS</t>
  </si>
  <si>
    <t>SUBSIDIO DE ALIMENTACIÓN</t>
  </si>
  <si>
    <t>SUBSIDIO DE TRANSPORTE</t>
  </si>
  <si>
    <t>HORAS EXTRAS</t>
  </si>
  <si>
    <t>TOTAL CARGOS</t>
  </si>
  <si>
    <t>No. DE CARGOS</t>
  </si>
  <si>
    <t>Escribiente Nominado</t>
  </si>
  <si>
    <t>Profesional Universitario Grado 18</t>
  </si>
  <si>
    <t>Profesional Universitario Grado 17</t>
  </si>
  <si>
    <t>Profesional Universitario Grado 14</t>
  </si>
  <si>
    <t>Profesional Universitario Grado 20</t>
  </si>
  <si>
    <t>Conductor o Chofer</t>
  </si>
  <si>
    <t xml:space="preserve">Coordinador Administrativo </t>
  </si>
  <si>
    <t>AUXILIO DE CONECTIVIDAD DIGITAL</t>
  </si>
  <si>
    <t>BÁSICO</t>
  </si>
  <si>
    <t>Jefe Divulgación y Prensa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</si>
</sst>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$&quot;\ * #,##0.00_ ;_ &quot;$&quot;\ * \-#,##0.00_ ;_ &quot;$&quot;\ * &quot;-&quot;??_ ;_ @_ "/>
    <numFmt numFmtId="165" formatCode="_ &quot;$&quot;\ * #,##0_ ;_ &quot;$&quot;\ * \-#,##0_ ;_ &quot;$&quot;\ * &quot;-&quot;??_ ;_ @_ "/>
    <numFmt numFmtId="166" formatCode="_ * #,##0_ ;_ * \-#,##0_ ;_ * &quot;-&quot;??_ ;_ @_ "/>
    <numFmt numFmtId="167" formatCode="_ * #,##0.00_ ;_ * \-#,##0.00_ ;_ * &quot;-&quot;??_ ;_ @_ "/>
    <numFmt numFmtId="168" formatCode="#,##0_ ;\-#,##0\ "/>
  </numFmts>
  <fonts count="7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>
      <alignment horizontal="left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horizontal="right" vertical="top" wrapText="1"/>
    </xf>
    <xf numFmtId="0" fontId="1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vertical="top" wrapText="1"/>
    </xf>
    <xf numFmtId="166" fontId="1" fillId="0" borderId="0" xfId="2" applyNumberFormat="1" applyFont="1" applyBorder="1" applyAlignment="1">
      <alignment horizontal="right"/>
    </xf>
    <xf numFmtId="0" fontId="1" fillId="0" borderId="0" xfId="2" applyNumberFormat="1" applyFont="1" applyBorder="1" applyAlignment="1">
      <alignment horizontal="right"/>
    </xf>
    <xf numFmtId="0" fontId="1" fillId="0" borderId="0" xfId="1" applyFont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right"/>
    </xf>
    <xf numFmtId="0" fontId="1" fillId="0" borderId="1" xfId="1" applyFont="1" applyBorder="1" applyAlignment="1">
      <alignment horizontal="center"/>
    </xf>
    <xf numFmtId="0" fontId="5" fillId="0" borderId="6" xfId="1" applyFont="1" applyBorder="1" applyAlignment="1">
      <alignment vertical="top" wrapText="1"/>
    </xf>
    <xf numFmtId="0" fontId="5" fillId="0" borderId="9" xfId="1" applyFont="1" applyBorder="1" applyAlignment="1">
      <alignment horizontal="center" vertical="top" wrapText="1"/>
    </xf>
    <xf numFmtId="168" fontId="5" fillId="0" borderId="6" xfId="3" applyNumberFormat="1" applyFont="1" applyBorder="1"/>
    <xf numFmtId="168" fontId="5" fillId="0" borderId="11" xfId="3" applyNumberFormat="1" applyFont="1" applyBorder="1"/>
    <xf numFmtId="166" fontId="5" fillId="0" borderId="6" xfId="1" applyNumberFormat="1" applyFont="1" applyBorder="1"/>
    <xf numFmtId="166" fontId="5" fillId="0" borderId="14" xfId="2" applyNumberFormat="1" applyFont="1" applyBorder="1" applyAlignment="1">
      <alignment horizontal="right"/>
    </xf>
    <xf numFmtId="166" fontId="5" fillId="0" borderId="6" xfId="2" applyNumberFormat="1" applyFont="1" applyFill="1" applyBorder="1"/>
    <xf numFmtId="166" fontId="5" fillId="0" borderId="14" xfId="2" applyNumberFormat="1" applyFont="1" applyBorder="1"/>
    <xf numFmtId="166" fontId="5" fillId="0" borderId="6" xfId="2" applyNumberFormat="1" applyFont="1" applyBorder="1"/>
    <xf numFmtId="166" fontId="5" fillId="0" borderId="16" xfId="2" applyNumberFormat="1" applyFont="1" applyBorder="1"/>
    <xf numFmtId="0" fontId="5" fillId="0" borderId="7" xfId="1" applyFont="1" applyBorder="1"/>
    <xf numFmtId="0" fontId="5" fillId="0" borderId="7" xfId="1" applyFont="1" applyBorder="1" applyAlignment="1">
      <alignment vertical="top" wrapText="1"/>
    </xf>
    <xf numFmtId="0" fontId="5" fillId="0" borderId="10" xfId="1" applyFont="1" applyBorder="1" applyAlignment="1">
      <alignment horizontal="center" vertical="top" wrapText="1"/>
    </xf>
    <xf numFmtId="168" fontId="5" fillId="0" borderId="7" xfId="3" applyNumberFormat="1" applyFont="1" applyBorder="1"/>
    <xf numFmtId="168" fontId="5" fillId="0" borderId="12" xfId="3" applyNumberFormat="1" applyFont="1" applyBorder="1"/>
    <xf numFmtId="166" fontId="5" fillId="0" borderId="7" xfId="1" applyNumberFormat="1" applyFont="1" applyBorder="1"/>
    <xf numFmtId="166" fontId="5" fillId="0" borderId="10" xfId="2" applyNumberFormat="1" applyFont="1" applyBorder="1" applyAlignment="1">
      <alignment horizontal="right"/>
    </xf>
    <xf numFmtId="166" fontId="5" fillId="0" borderId="7" xfId="2" applyNumberFormat="1" applyFont="1" applyFill="1" applyBorder="1"/>
    <xf numFmtId="166" fontId="5" fillId="0" borderId="10" xfId="2" applyNumberFormat="1" applyFont="1" applyBorder="1"/>
    <xf numFmtId="166" fontId="5" fillId="0" borderId="7" xfId="2" applyNumberFormat="1" applyFont="1" applyBorder="1"/>
    <xf numFmtId="166" fontId="5" fillId="0" borderId="17" xfId="2" applyNumberFormat="1" applyFont="1" applyBorder="1"/>
    <xf numFmtId="166" fontId="5" fillId="0" borderId="7" xfId="2" applyNumberFormat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7" xfId="1" applyFont="1" applyBorder="1" applyAlignment="1">
      <alignment horizontal="justify" vertical="top" wrapText="1"/>
    </xf>
    <xf numFmtId="0" fontId="5" fillId="0" borderId="8" xfId="1" applyFont="1" applyBorder="1" applyAlignment="1">
      <alignment vertical="top" wrapText="1"/>
    </xf>
    <xf numFmtId="168" fontId="5" fillId="0" borderId="8" xfId="3" applyNumberFormat="1" applyFont="1" applyBorder="1"/>
    <xf numFmtId="168" fontId="5" fillId="0" borderId="13" xfId="3" applyNumberFormat="1" applyFont="1" applyBorder="1"/>
    <xf numFmtId="166" fontId="5" fillId="0" borderId="8" xfId="1" applyNumberFormat="1" applyFont="1" applyBorder="1"/>
    <xf numFmtId="166" fontId="5" fillId="0" borderId="15" xfId="2" applyNumberFormat="1" applyFont="1" applyBorder="1" applyAlignment="1">
      <alignment horizontal="right"/>
    </xf>
    <xf numFmtId="166" fontId="5" fillId="0" borderId="8" xfId="2" applyNumberFormat="1" applyFont="1" applyFill="1" applyBorder="1"/>
    <xf numFmtId="166" fontId="5" fillId="0" borderId="8" xfId="2" applyNumberFormat="1" applyFont="1" applyBorder="1"/>
    <xf numFmtId="166" fontId="5" fillId="0" borderId="18" xfId="2" applyNumberFormat="1" applyFont="1" applyBorder="1"/>
    <xf numFmtId="0" fontId="5" fillId="0" borderId="0" xfId="1" applyFont="1"/>
    <xf numFmtId="165" fontId="5" fillId="0" borderId="0" xfId="3" applyNumberFormat="1" applyFont="1" applyBorder="1"/>
    <xf numFmtId="166" fontId="5" fillId="0" borderId="0" xfId="2" applyNumberFormat="1" applyFont="1" applyBorder="1"/>
    <xf numFmtId="166" fontId="5" fillId="0" borderId="0" xfId="2" applyNumberFormat="1" applyFont="1" applyBorder="1" applyAlignment="1">
      <alignment horizontal="right"/>
    </xf>
    <xf numFmtId="166" fontId="5" fillId="0" borderId="0" xfId="2" applyNumberFormat="1" applyFont="1" applyFill="1" applyBorder="1"/>
    <xf numFmtId="0" fontId="5" fillId="0" borderId="7" xfId="1" applyFont="1" applyBorder="1" applyAlignment="1">
      <alignment horizontal="center"/>
    </xf>
    <xf numFmtId="0" fontId="5" fillId="0" borderId="15" xfId="1" applyFont="1" applyBorder="1" applyAlignment="1">
      <alignment horizontal="center" vertical="top" wrapText="1"/>
    </xf>
    <xf numFmtId="168" fontId="1" fillId="0" borderId="0" xfId="1" applyNumberFormat="1" applyFont="1"/>
    <xf numFmtId="0" fontId="5" fillId="0" borderId="17" xfId="1" applyFont="1" applyBorder="1"/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/>
    </xf>
    <xf numFmtId="0" fontId="6" fillId="0" borderId="19" xfId="1" applyFont="1" applyBorder="1" applyAlignment="1">
      <alignment vertical="top" wrapText="1"/>
    </xf>
    <xf numFmtId="0" fontId="6" fillId="0" borderId="20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/>
    </xf>
    <xf numFmtId="1" fontId="1" fillId="0" borderId="0" xfId="1" applyNumberFormat="1" applyFont="1" applyAlignment="1">
      <alignment horizontal="right"/>
    </xf>
  </cellXfs>
  <cellStyles count="4">
    <cellStyle name="Millares 2" xfId="2" xr:uid="{00000000-0005-0000-0000-000000000000}"/>
    <cellStyle name="Moneda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E8C5F7"/>
      <color rgb="FFD595F9"/>
      <color rgb="FFCC99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R59"/>
  <sheetViews>
    <sheetView tabSelected="1" topLeftCell="B1" zoomScaleNormal="100" workbookViewId="0">
      <pane ySplit="1" topLeftCell="A2" activePane="bottomLeft" state="frozen"/>
      <selection pane="bottomLeft" activeCell="F36" sqref="F36"/>
    </sheetView>
  </sheetViews>
  <sheetFormatPr baseColWidth="10" defaultRowHeight="12.75" x14ac:dyDescent="0.2"/>
  <cols>
    <col min="1" max="1" width="4.140625" style="1" customWidth="1"/>
    <col min="2" max="2" width="39.140625" style="1" customWidth="1"/>
    <col min="3" max="3" width="9.85546875" style="1" customWidth="1"/>
    <col min="4" max="4" width="13.5703125" style="1" customWidth="1"/>
    <col min="5" max="5" width="17.140625" style="1" bestFit="1" customWidth="1"/>
    <col min="6" max="6" width="13.28515625" style="1" bestFit="1" customWidth="1"/>
    <col min="7" max="7" width="17.42578125" style="1" customWidth="1"/>
    <col min="8" max="8" width="14.85546875" style="1" customWidth="1"/>
    <col min="9" max="9" width="14" style="3" customWidth="1"/>
    <col min="10" max="10" width="14.85546875" style="1" customWidth="1"/>
    <col min="11" max="12" width="14" style="1" customWidth="1"/>
    <col min="13" max="13" width="13.5703125" style="1" customWidth="1"/>
    <col min="14" max="14" width="11.42578125" style="1"/>
    <col min="15" max="15" width="8.140625" style="1" bestFit="1" customWidth="1"/>
    <col min="16" max="16" width="30.28515625" style="1" bestFit="1" customWidth="1"/>
    <col min="17" max="17" width="11" style="2" bestFit="1" customWidth="1"/>
    <col min="18" max="18" width="46.140625" style="1" bestFit="1" customWidth="1"/>
    <col min="19" max="19" width="12.140625" style="1" bestFit="1" customWidth="1"/>
    <col min="20" max="20" width="29.85546875" style="1" bestFit="1" customWidth="1"/>
    <col min="21" max="21" width="37.85546875" style="1" bestFit="1" customWidth="1"/>
    <col min="22" max="22" width="19.140625" style="1" bestFit="1" customWidth="1"/>
    <col min="23" max="23" width="14.140625" style="1" bestFit="1" customWidth="1"/>
    <col min="24" max="24" width="16.7109375" style="1" bestFit="1" customWidth="1"/>
    <col min="25" max="16384" width="11.42578125" style="1"/>
  </cols>
  <sheetData>
    <row r="1" spans="1:18" ht="41.25" customHeight="1" thickBot="1" x14ac:dyDescent="0.25">
      <c r="A1" s="57" t="s">
        <v>0</v>
      </c>
      <c r="B1" s="58" t="s">
        <v>23</v>
      </c>
      <c r="C1" s="59" t="s">
        <v>33</v>
      </c>
      <c r="D1" s="58" t="s">
        <v>24</v>
      </c>
      <c r="E1" s="60" t="s">
        <v>42</v>
      </c>
      <c r="F1" s="59" t="s">
        <v>25</v>
      </c>
      <c r="G1" s="61" t="s">
        <v>26</v>
      </c>
      <c r="H1" s="59" t="s">
        <v>27</v>
      </c>
      <c r="I1" s="59" t="s">
        <v>28</v>
      </c>
      <c r="J1" s="61" t="s">
        <v>29</v>
      </c>
      <c r="K1" s="59" t="s">
        <v>30</v>
      </c>
      <c r="L1" s="62" t="s">
        <v>41</v>
      </c>
      <c r="M1" s="62" t="s">
        <v>31</v>
      </c>
      <c r="P1" s="14"/>
      <c r="Q1" s="13"/>
      <c r="R1" s="12"/>
    </row>
    <row r="2" spans="1:18" ht="14.25" customHeight="1" x14ac:dyDescent="0.2">
      <c r="A2" s="63">
        <v>1</v>
      </c>
      <c r="B2" s="15" t="s">
        <v>1</v>
      </c>
      <c r="C2" s="16">
        <v>9</v>
      </c>
      <c r="D2" s="17">
        <f>E2+G2+H2</f>
        <v>40545255</v>
      </c>
      <c r="E2" s="18">
        <v>5482896</v>
      </c>
      <c r="F2" s="19"/>
      <c r="G2" s="20">
        <v>9747365</v>
      </c>
      <c r="H2" s="21">
        <v>25314994</v>
      </c>
      <c r="I2" s="21"/>
      <c r="J2" s="22"/>
      <c r="K2" s="23"/>
      <c r="L2" s="24"/>
      <c r="M2" s="24"/>
      <c r="O2" s="11"/>
      <c r="P2" s="11"/>
      <c r="R2" s="11"/>
    </row>
    <row r="3" spans="1:18" ht="14.25" x14ac:dyDescent="0.2">
      <c r="A3" s="53">
        <v>2</v>
      </c>
      <c r="B3" s="26" t="s">
        <v>2</v>
      </c>
      <c r="C3" s="27">
        <v>40</v>
      </c>
      <c r="D3" s="28">
        <f>E3+H3+I3</f>
        <v>29685678</v>
      </c>
      <c r="E3" s="29">
        <v>13140987</v>
      </c>
      <c r="F3" s="30"/>
      <c r="G3" s="31"/>
      <c r="H3" s="32">
        <v>3942296</v>
      </c>
      <c r="I3" s="32">
        <v>12602395</v>
      </c>
      <c r="J3" s="33"/>
      <c r="K3" s="34"/>
      <c r="L3" s="35"/>
      <c r="M3" s="35"/>
    </row>
    <row r="4" spans="1:18" ht="14.25" x14ac:dyDescent="0.2">
      <c r="A4" s="53">
        <v>3</v>
      </c>
      <c r="B4" s="26" t="s">
        <v>3</v>
      </c>
      <c r="C4" s="27">
        <v>1</v>
      </c>
      <c r="D4" s="28">
        <f>+E4+I4</f>
        <v>29681686</v>
      </c>
      <c r="E4" s="29">
        <v>13050349</v>
      </c>
      <c r="F4" s="30"/>
      <c r="G4" s="31"/>
      <c r="H4" s="32"/>
      <c r="I4" s="32">
        <v>16631337</v>
      </c>
      <c r="J4" s="33"/>
      <c r="K4" s="34"/>
      <c r="L4" s="35"/>
      <c r="M4" s="35"/>
      <c r="R4" s="3"/>
    </row>
    <row r="5" spans="1:18" ht="14.25" x14ac:dyDescent="0.2">
      <c r="A5" s="53">
        <v>4</v>
      </c>
      <c r="B5" s="26" t="s">
        <v>4</v>
      </c>
      <c r="C5" s="27">
        <v>1</v>
      </c>
      <c r="D5" s="28">
        <f>+E5+F5</f>
        <v>11933658</v>
      </c>
      <c r="E5" s="29">
        <v>8831519</v>
      </c>
      <c r="F5" s="36">
        <v>3102139</v>
      </c>
      <c r="G5" s="37"/>
      <c r="H5" s="30"/>
      <c r="I5" s="25"/>
      <c r="J5" s="33"/>
      <c r="K5" s="25"/>
      <c r="L5" s="56"/>
      <c r="M5" s="35"/>
    </row>
    <row r="6" spans="1:18" ht="14.25" x14ac:dyDescent="0.2">
      <c r="A6" s="53">
        <v>5</v>
      </c>
      <c r="B6" s="26" t="s">
        <v>40</v>
      </c>
      <c r="C6" s="27">
        <v>1</v>
      </c>
      <c r="D6" s="28">
        <f>+E6+F6</f>
        <v>11933658</v>
      </c>
      <c r="E6" s="29">
        <v>8831519</v>
      </c>
      <c r="F6" s="36">
        <v>3102139</v>
      </c>
      <c r="G6" s="31"/>
      <c r="H6" s="32"/>
      <c r="I6" s="32"/>
      <c r="J6" s="33"/>
      <c r="K6" s="34"/>
      <c r="L6" s="35"/>
      <c r="M6" s="35"/>
    </row>
    <row r="7" spans="1:18" ht="14.25" x14ac:dyDescent="0.2">
      <c r="A7" s="53">
        <v>6</v>
      </c>
      <c r="B7" s="26" t="s">
        <v>5</v>
      </c>
      <c r="C7" s="27">
        <v>1</v>
      </c>
      <c r="D7" s="28">
        <f t="shared" ref="D7:D10" si="0">+E7+F7</f>
        <v>11933658</v>
      </c>
      <c r="E7" s="29">
        <v>8831519</v>
      </c>
      <c r="F7" s="36">
        <v>3102139</v>
      </c>
      <c r="G7" s="31"/>
      <c r="H7" s="32"/>
      <c r="I7" s="32"/>
      <c r="J7" s="33"/>
      <c r="K7" s="34"/>
      <c r="L7" s="35"/>
      <c r="M7" s="35"/>
      <c r="Q7" s="10"/>
      <c r="R7" s="3"/>
    </row>
    <row r="8" spans="1:18" ht="14.25" x14ac:dyDescent="0.2">
      <c r="A8" s="53">
        <v>7</v>
      </c>
      <c r="B8" s="25" t="s">
        <v>43</v>
      </c>
      <c r="C8" s="38">
        <v>1</v>
      </c>
      <c r="D8" s="28">
        <f t="shared" si="0"/>
        <v>11933658</v>
      </c>
      <c r="E8" s="29">
        <v>8831519</v>
      </c>
      <c r="F8" s="36">
        <v>3102139</v>
      </c>
      <c r="G8" s="31"/>
      <c r="H8" s="32"/>
      <c r="I8" s="32"/>
      <c r="J8" s="33"/>
      <c r="K8" s="34"/>
      <c r="L8" s="35"/>
      <c r="M8" s="35"/>
    </row>
    <row r="9" spans="1:18" ht="14.25" x14ac:dyDescent="0.2">
      <c r="A9" s="53">
        <v>8</v>
      </c>
      <c r="B9" s="26" t="s">
        <v>6</v>
      </c>
      <c r="C9" s="27">
        <v>75</v>
      </c>
      <c r="D9" s="28">
        <f t="shared" si="0"/>
        <v>11933658</v>
      </c>
      <c r="E9" s="29">
        <v>8831519</v>
      </c>
      <c r="F9" s="36">
        <v>3102139</v>
      </c>
      <c r="G9" s="31"/>
      <c r="H9" s="32"/>
      <c r="I9" s="32"/>
      <c r="J9" s="33"/>
      <c r="K9" s="34"/>
      <c r="L9" s="35"/>
      <c r="M9" s="35"/>
    </row>
    <row r="10" spans="1:18" ht="14.25" x14ac:dyDescent="0.2">
      <c r="A10" s="53">
        <v>9</v>
      </c>
      <c r="B10" s="26" t="s">
        <v>7</v>
      </c>
      <c r="C10" s="27">
        <v>2</v>
      </c>
      <c r="D10" s="28">
        <f t="shared" si="0"/>
        <v>11853421</v>
      </c>
      <c r="E10" s="29">
        <v>8791776</v>
      </c>
      <c r="F10" s="36">
        <v>3061645</v>
      </c>
      <c r="G10" s="31"/>
      <c r="H10" s="32"/>
      <c r="I10" s="32"/>
      <c r="J10" s="33"/>
      <c r="K10" s="34"/>
      <c r="L10" s="35"/>
      <c r="M10" s="35"/>
    </row>
    <row r="11" spans="1:18" ht="14.25" x14ac:dyDescent="0.2">
      <c r="A11" s="53">
        <v>10</v>
      </c>
      <c r="B11" s="26" t="s">
        <v>8</v>
      </c>
      <c r="C11" s="27">
        <v>10</v>
      </c>
      <c r="D11" s="28">
        <f>+E11+F11</f>
        <v>11265172</v>
      </c>
      <c r="E11" s="29">
        <v>7413572</v>
      </c>
      <c r="F11" s="30">
        <v>3851600</v>
      </c>
      <c r="G11" s="37"/>
      <c r="H11" s="30"/>
      <c r="I11" s="25"/>
      <c r="J11" s="33"/>
      <c r="K11" s="25"/>
      <c r="L11" s="56"/>
      <c r="M11" s="35"/>
      <c r="R11" s="3"/>
    </row>
    <row r="12" spans="1:18" ht="14.25" x14ac:dyDescent="0.2">
      <c r="A12" s="53">
        <v>11</v>
      </c>
      <c r="B12" s="26" t="s">
        <v>10</v>
      </c>
      <c r="C12" s="27">
        <f>3+2</f>
        <v>5</v>
      </c>
      <c r="D12" s="28">
        <f>+E12+F12</f>
        <v>9556689</v>
      </c>
      <c r="E12" s="29">
        <v>6095931</v>
      </c>
      <c r="F12" s="30">
        <v>3460758</v>
      </c>
      <c r="G12" s="37"/>
      <c r="H12" s="30"/>
      <c r="I12" s="25"/>
      <c r="J12" s="33"/>
      <c r="K12" s="25"/>
      <c r="L12" s="56"/>
      <c r="M12" s="35"/>
      <c r="R12" s="3"/>
    </row>
    <row r="13" spans="1:18" ht="14.25" x14ac:dyDescent="0.2">
      <c r="A13" s="53">
        <v>12</v>
      </c>
      <c r="B13" s="26" t="s">
        <v>9</v>
      </c>
      <c r="C13" s="27">
        <v>36</v>
      </c>
      <c r="D13" s="28">
        <f>+E13+F13</f>
        <v>9556689</v>
      </c>
      <c r="E13" s="29">
        <v>6095931</v>
      </c>
      <c r="F13" s="30">
        <v>3460758</v>
      </c>
      <c r="G13" s="31"/>
      <c r="H13" s="32"/>
      <c r="I13" s="32"/>
      <c r="J13" s="33"/>
      <c r="K13" s="34"/>
      <c r="L13" s="35"/>
      <c r="M13" s="35"/>
      <c r="R13" s="3"/>
    </row>
    <row r="14" spans="1:18" ht="14.25" x14ac:dyDescent="0.2">
      <c r="A14" s="53">
        <v>13</v>
      </c>
      <c r="B14" s="26" t="s">
        <v>38</v>
      </c>
      <c r="C14" s="27">
        <v>2</v>
      </c>
      <c r="D14" s="28">
        <f>E14+F14</f>
        <v>9243356</v>
      </c>
      <c r="E14" s="29">
        <v>5849019</v>
      </c>
      <c r="F14" s="30">
        <v>3394337</v>
      </c>
      <c r="G14" s="31"/>
      <c r="H14" s="32"/>
      <c r="I14" s="32"/>
      <c r="J14" s="33"/>
      <c r="K14" s="34"/>
      <c r="L14" s="35"/>
      <c r="M14" s="35"/>
      <c r="R14" s="3"/>
    </row>
    <row r="15" spans="1:18" ht="14.25" x14ac:dyDescent="0.2">
      <c r="A15" s="53">
        <v>14</v>
      </c>
      <c r="B15" s="26" t="s">
        <v>35</v>
      </c>
      <c r="C15" s="27">
        <v>1</v>
      </c>
      <c r="D15" s="28">
        <f t="shared" ref="D15:D16" si="1">+E15+F15</f>
        <v>8209172</v>
      </c>
      <c r="E15" s="29">
        <v>4842327</v>
      </c>
      <c r="F15" s="30">
        <v>3366845</v>
      </c>
      <c r="G15" s="31"/>
      <c r="H15" s="32"/>
      <c r="I15" s="32"/>
      <c r="J15" s="33"/>
      <c r="K15" s="34"/>
      <c r="L15" s="35"/>
      <c r="M15" s="35"/>
      <c r="R15" s="3"/>
    </row>
    <row r="16" spans="1:18" ht="14.25" x14ac:dyDescent="0.2">
      <c r="A16" s="53">
        <v>15</v>
      </c>
      <c r="B16" s="26" t="s">
        <v>36</v>
      </c>
      <c r="C16" s="27">
        <v>1</v>
      </c>
      <c r="D16" s="28">
        <f t="shared" si="1"/>
        <v>7933227</v>
      </c>
      <c r="E16" s="29">
        <v>4590776</v>
      </c>
      <c r="F16" s="30">
        <v>3342451</v>
      </c>
      <c r="G16" s="31"/>
      <c r="H16" s="32"/>
      <c r="I16" s="32"/>
      <c r="J16" s="33"/>
      <c r="K16" s="34"/>
      <c r="L16" s="35"/>
      <c r="M16" s="35"/>
      <c r="Q16" s="67"/>
      <c r="R16" s="3"/>
    </row>
    <row r="17" spans="1:18" ht="14.25" x14ac:dyDescent="0.2">
      <c r="A17" s="53">
        <v>16</v>
      </c>
      <c r="B17" s="26" t="s">
        <v>37</v>
      </c>
      <c r="C17" s="27">
        <v>4</v>
      </c>
      <c r="D17" s="28">
        <f>+E17+F17</f>
        <v>6745248</v>
      </c>
      <c r="E17" s="29">
        <v>3878653</v>
      </c>
      <c r="F17" s="30">
        <v>2866595</v>
      </c>
      <c r="G17" s="31"/>
      <c r="H17" s="32"/>
      <c r="I17" s="32"/>
      <c r="J17" s="33"/>
      <c r="K17" s="34"/>
      <c r="L17" s="35"/>
      <c r="M17" s="35"/>
      <c r="R17" s="3"/>
    </row>
    <row r="18" spans="1:18" ht="14.25" x14ac:dyDescent="0.2">
      <c r="A18" s="53">
        <v>17</v>
      </c>
      <c r="B18" s="26" t="s">
        <v>11</v>
      </c>
      <c r="C18" s="27">
        <f>5+1</f>
        <v>6</v>
      </c>
      <c r="D18" s="28">
        <f>+E18+F18</f>
        <v>8434287</v>
      </c>
      <c r="E18" s="29">
        <v>5073262</v>
      </c>
      <c r="F18" s="30">
        <v>3361025</v>
      </c>
      <c r="G18" s="31"/>
      <c r="H18" s="32"/>
      <c r="I18" s="32"/>
      <c r="J18" s="33"/>
      <c r="K18" s="34"/>
      <c r="L18" s="35"/>
      <c r="M18" s="35"/>
    </row>
    <row r="19" spans="1:18" ht="14.25" x14ac:dyDescent="0.2">
      <c r="A19" s="53">
        <v>18</v>
      </c>
      <c r="B19" s="26" t="s">
        <v>12</v>
      </c>
      <c r="C19" s="27">
        <v>1</v>
      </c>
      <c r="D19" s="28">
        <f t="shared" ref="D19:D25" si="2">+E19+F19</f>
        <v>8209172</v>
      </c>
      <c r="E19" s="29">
        <v>4842327</v>
      </c>
      <c r="F19" s="30">
        <v>3366845</v>
      </c>
      <c r="G19" s="31"/>
      <c r="H19" s="32"/>
      <c r="I19" s="32"/>
      <c r="J19" s="33"/>
      <c r="K19" s="34"/>
      <c r="L19" s="35"/>
      <c r="M19" s="35"/>
    </row>
    <row r="20" spans="1:18" ht="14.25" x14ac:dyDescent="0.2">
      <c r="A20" s="53">
        <v>19</v>
      </c>
      <c r="B20" s="26" t="s">
        <v>13</v>
      </c>
      <c r="C20" s="27">
        <v>19</v>
      </c>
      <c r="D20" s="28">
        <f t="shared" si="2"/>
        <v>7111706</v>
      </c>
      <c r="E20" s="29">
        <v>4135608</v>
      </c>
      <c r="F20" s="30">
        <v>2976098</v>
      </c>
      <c r="G20" s="31"/>
      <c r="H20" s="32"/>
      <c r="I20" s="32"/>
      <c r="J20" s="33"/>
      <c r="K20" s="34"/>
      <c r="L20" s="35"/>
      <c r="M20" s="35"/>
    </row>
    <row r="21" spans="1:18" ht="14.25" x14ac:dyDescent="0.2">
      <c r="A21" s="53">
        <v>20</v>
      </c>
      <c r="B21" s="26" t="s">
        <v>14</v>
      </c>
      <c r="C21" s="27">
        <v>81</v>
      </c>
      <c r="D21" s="28">
        <f t="shared" si="2"/>
        <v>6842664</v>
      </c>
      <c r="E21" s="29">
        <v>3893009</v>
      </c>
      <c r="F21" s="30">
        <v>2949655</v>
      </c>
      <c r="G21" s="31"/>
      <c r="H21" s="32"/>
      <c r="I21" s="32"/>
      <c r="J21" s="33"/>
      <c r="K21" s="34"/>
      <c r="L21" s="35"/>
      <c r="M21" s="35"/>
    </row>
    <row r="22" spans="1:18" ht="14.25" x14ac:dyDescent="0.2">
      <c r="A22" s="53">
        <v>21</v>
      </c>
      <c r="B22" s="26" t="s">
        <v>15</v>
      </c>
      <c r="C22" s="27">
        <f>1+2</f>
        <v>3</v>
      </c>
      <c r="D22" s="28">
        <f t="shared" si="2"/>
        <v>6375673</v>
      </c>
      <c r="E22" s="29">
        <v>3656705</v>
      </c>
      <c r="F22" s="30">
        <v>2718968</v>
      </c>
      <c r="G22" s="31"/>
      <c r="H22" s="32"/>
      <c r="I22" s="32"/>
      <c r="J22" s="33"/>
      <c r="K22" s="34"/>
      <c r="L22" s="35"/>
      <c r="M22" s="35"/>
      <c r="R22" s="3"/>
    </row>
    <row r="23" spans="1:18" ht="14.25" x14ac:dyDescent="0.2">
      <c r="A23" s="53">
        <v>22</v>
      </c>
      <c r="B23" s="26" t="s">
        <v>16</v>
      </c>
      <c r="C23" s="27">
        <f>9+1</f>
        <v>10</v>
      </c>
      <c r="D23" s="28">
        <f t="shared" si="2"/>
        <v>5853832</v>
      </c>
      <c r="E23" s="29">
        <v>3429166</v>
      </c>
      <c r="F23" s="30">
        <v>2424666</v>
      </c>
      <c r="G23" s="31"/>
      <c r="H23" s="32"/>
      <c r="I23" s="32"/>
      <c r="J23" s="33"/>
      <c r="K23" s="34"/>
      <c r="L23" s="35"/>
      <c r="M23" s="35"/>
    </row>
    <row r="24" spans="1:18" ht="14.25" x14ac:dyDescent="0.2">
      <c r="A24" s="53">
        <v>23</v>
      </c>
      <c r="B24" s="39" t="s">
        <v>34</v>
      </c>
      <c r="C24" s="27">
        <v>3</v>
      </c>
      <c r="D24" s="28">
        <f t="shared" si="2"/>
        <v>5191595</v>
      </c>
      <c r="E24" s="29">
        <v>3200349</v>
      </c>
      <c r="F24" s="30">
        <v>1991246</v>
      </c>
      <c r="G24" s="31"/>
      <c r="H24" s="32"/>
      <c r="I24" s="32"/>
      <c r="J24" s="33"/>
      <c r="K24" s="34"/>
      <c r="L24" s="35"/>
      <c r="M24" s="35"/>
    </row>
    <row r="25" spans="1:18" ht="14.25" x14ac:dyDescent="0.2">
      <c r="A25" s="53">
        <v>24</v>
      </c>
      <c r="B25" s="39" t="s">
        <v>17</v>
      </c>
      <c r="C25" s="27">
        <v>10</v>
      </c>
      <c r="D25" s="28">
        <f t="shared" si="2"/>
        <v>4686597</v>
      </c>
      <c r="E25" s="29">
        <v>2904656</v>
      </c>
      <c r="F25" s="30">
        <v>1781941</v>
      </c>
      <c r="G25" s="31"/>
      <c r="H25" s="32"/>
      <c r="I25" s="32"/>
      <c r="J25" s="33"/>
      <c r="K25" s="34"/>
      <c r="L25" s="35"/>
      <c r="M25" s="35"/>
    </row>
    <row r="26" spans="1:18" ht="14.25" x14ac:dyDescent="0.2">
      <c r="A26" s="53">
        <v>25</v>
      </c>
      <c r="B26" s="26" t="s">
        <v>39</v>
      </c>
      <c r="C26" s="27">
        <v>11</v>
      </c>
      <c r="D26" s="28">
        <f>SUM(E26:M26)</f>
        <v>4207096</v>
      </c>
      <c r="E26" s="29">
        <v>1979283</v>
      </c>
      <c r="F26" s="30">
        <v>1329676</v>
      </c>
      <c r="G26" s="31"/>
      <c r="H26" s="32"/>
      <c r="I26" s="32"/>
      <c r="J26" s="33">
        <v>73436</v>
      </c>
      <c r="K26" s="34"/>
      <c r="L26" s="35"/>
      <c r="M26" s="35">
        <v>824701</v>
      </c>
      <c r="R26" s="3"/>
    </row>
    <row r="27" spans="1:18" ht="14.25" x14ac:dyDescent="0.2">
      <c r="A27" s="53">
        <v>26</v>
      </c>
      <c r="B27" s="26" t="s">
        <v>18</v>
      </c>
      <c r="C27" s="27">
        <f>2+2</f>
        <v>4</v>
      </c>
      <c r="D27" s="28">
        <f>+E27+F27</f>
        <v>4134280</v>
      </c>
      <c r="E27" s="29">
        <v>2391696</v>
      </c>
      <c r="F27" s="30">
        <v>1742584</v>
      </c>
      <c r="G27" s="31"/>
      <c r="H27" s="32"/>
      <c r="I27" s="32"/>
      <c r="J27" s="33"/>
      <c r="K27" s="34"/>
      <c r="L27" s="35"/>
      <c r="M27" s="35"/>
    </row>
    <row r="28" spans="1:18" ht="14.25" x14ac:dyDescent="0.2">
      <c r="A28" s="53">
        <v>27</v>
      </c>
      <c r="B28" s="26" t="s">
        <v>19</v>
      </c>
      <c r="C28" s="27">
        <v>3</v>
      </c>
      <c r="D28" s="28">
        <f>SUM(E28:K28)</f>
        <v>3817936</v>
      </c>
      <c r="E28" s="29">
        <v>2132530</v>
      </c>
      <c r="F28" s="30">
        <v>1587293</v>
      </c>
      <c r="G28" s="31"/>
      <c r="H28" s="32"/>
      <c r="I28" s="32"/>
      <c r="J28" s="33"/>
      <c r="K28" s="34">
        <v>98113</v>
      </c>
      <c r="L28" s="35"/>
      <c r="M28" s="35"/>
    </row>
    <row r="29" spans="1:18" ht="14.25" x14ac:dyDescent="0.2">
      <c r="A29" s="53">
        <v>28</v>
      </c>
      <c r="B29" s="26" t="s">
        <v>20</v>
      </c>
      <c r="C29" s="27">
        <f>2+1</f>
        <v>3</v>
      </c>
      <c r="D29" s="28">
        <f>+E29+F29</f>
        <v>3855281</v>
      </c>
      <c r="E29" s="29">
        <v>2164129</v>
      </c>
      <c r="F29" s="30">
        <v>1691152</v>
      </c>
      <c r="G29" s="31"/>
      <c r="H29" s="32"/>
      <c r="I29" s="32"/>
      <c r="J29" s="33"/>
      <c r="K29" s="34"/>
      <c r="L29" s="35"/>
      <c r="M29" s="35"/>
      <c r="Q29" s="9"/>
    </row>
    <row r="30" spans="1:18" ht="14.25" x14ac:dyDescent="0.2">
      <c r="A30" s="53">
        <v>29</v>
      </c>
      <c r="B30" s="26" t="s">
        <v>21</v>
      </c>
      <c r="C30" s="27">
        <f>4+2</f>
        <v>6</v>
      </c>
      <c r="D30" s="28">
        <f>SUM(E30:J30)</f>
        <v>3382395</v>
      </c>
      <c r="E30" s="29">
        <v>1979283</v>
      </c>
      <c r="F30" s="30">
        <v>1329676</v>
      </c>
      <c r="G30" s="31"/>
      <c r="H30" s="32"/>
      <c r="I30" s="32"/>
      <c r="J30" s="33">
        <v>73436</v>
      </c>
      <c r="K30" s="34"/>
      <c r="L30" s="35"/>
      <c r="M30" s="35"/>
    </row>
    <row r="31" spans="1:18" ht="15" thickBot="1" x14ac:dyDescent="0.25">
      <c r="A31" s="66">
        <v>30</v>
      </c>
      <c r="B31" s="40" t="s">
        <v>22</v>
      </c>
      <c r="C31" s="54">
        <v>3</v>
      </c>
      <c r="D31" s="41">
        <f>SUM(E31:M31)</f>
        <v>2367548</v>
      </c>
      <c r="E31" s="42">
        <v>1479428</v>
      </c>
      <c r="F31" s="43">
        <v>697512</v>
      </c>
      <c r="G31" s="44"/>
      <c r="H31" s="45"/>
      <c r="I31" s="45"/>
      <c r="J31" s="46">
        <v>73436</v>
      </c>
      <c r="K31" s="46"/>
      <c r="L31" s="47">
        <v>117172</v>
      </c>
      <c r="M31" s="47"/>
    </row>
    <row r="32" spans="1:18" ht="15.75" thickBot="1" x14ac:dyDescent="0.25">
      <c r="A32" s="48"/>
      <c r="B32" s="64" t="s">
        <v>32</v>
      </c>
      <c r="C32" s="65">
        <f>SUM(C2:C31)</f>
        <v>353</v>
      </c>
      <c r="D32" s="49"/>
      <c r="E32" s="55"/>
      <c r="F32" s="55"/>
      <c r="G32" s="51"/>
      <c r="H32" s="52"/>
      <c r="I32" s="52"/>
      <c r="J32" s="50"/>
      <c r="K32" s="50"/>
      <c r="L32" s="50"/>
      <c r="M32" s="50"/>
    </row>
    <row r="33" spans="7:7" x14ac:dyDescent="0.2">
      <c r="G33" s="8"/>
    </row>
    <row r="34" spans="7:7" x14ac:dyDescent="0.2">
      <c r="G34" s="4"/>
    </row>
    <row r="35" spans="7:7" x14ac:dyDescent="0.2">
      <c r="G35" s="4"/>
    </row>
    <row r="36" spans="7:7" x14ac:dyDescent="0.2">
      <c r="G36" s="4"/>
    </row>
    <row r="37" spans="7:7" x14ac:dyDescent="0.2">
      <c r="G37" s="4"/>
    </row>
    <row r="38" spans="7:7" x14ac:dyDescent="0.2">
      <c r="G38" s="4"/>
    </row>
    <row r="39" spans="7:7" x14ac:dyDescent="0.2">
      <c r="G39" s="4"/>
    </row>
    <row r="40" spans="7:7" x14ac:dyDescent="0.2">
      <c r="G40" s="4"/>
    </row>
    <row r="41" spans="7:7" x14ac:dyDescent="0.2">
      <c r="G41" s="4"/>
    </row>
    <row r="42" spans="7:7" x14ac:dyDescent="0.2">
      <c r="G42" s="4"/>
    </row>
    <row r="43" spans="7:7" x14ac:dyDescent="0.2">
      <c r="G43" s="4"/>
    </row>
    <row r="45" spans="7:7" x14ac:dyDescent="0.2">
      <c r="G45" s="4"/>
    </row>
    <row r="46" spans="7:7" x14ac:dyDescent="0.2">
      <c r="G46" s="4"/>
    </row>
    <row r="47" spans="7:7" x14ac:dyDescent="0.2">
      <c r="G47" s="4"/>
    </row>
    <row r="48" spans="7:7" x14ac:dyDescent="0.2">
      <c r="G48" s="4"/>
    </row>
    <row r="49" spans="7:7" x14ac:dyDescent="0.2">
      <c r="G49" s="4"/>
    </row>
    <row r="50" spans="7:7" x14ac:dyDescent="0.2">
      <c r="G50" s="4"/>
    </row>
    <row r="51" spans="7:7" x14ac:dyDescent="0.2">
      <c r="G51" s="4"/>
    </row>
    <row r="52" spans="7:7" x14ac:dyDescent="0.2">
      <c r="G52" s="4"/>
    </row>
    <row r="53" spans="7:7" x14ac:dyDescent="0.2">
      <c r="G53" s="4"/>
    </row>
    <row r="54" spans="7:7" x14ac:dyDescent="0.2">
      <c r="G54" s="4"/>
    </row>
    <row r="55" spans="7:7" x14ac:dyDescent="0.2">
      <c r="G55" s="7"/>
    </row>
    <row r="56" spans="7:7" x14ac:dyDescent="0.2">
      <c r="G56" s="6"/>
    </row>
    <row r="57" spans="7:7" x14ac:dyDescent="0.2">
      <c r="G57" s="5"/>
    </row>
    <row r="58" spans="7:7" x14ac:dyDescent="0.2">
      <c r="G58" s="4"/>
    </row>
    <row r="59" spans="7:7" x14ac:dyDescent="0.2">
      <c r="G59" s="4"/>
    </row>
  </sheetData>
  <printOptions horizontalCentered="1"/>
  <pageMargins left="0.23622047244094491" right="0.23622047244094491" top="0.74803149606299213" bottom="0.74803149606299213" header="0.31496062992125984" footer="0.31496062992125984"/>
  <pageSetup scale="70" orientation="landscape" horizontalDpi="4294967294" verticalDpi="4294967295" r:id="rId1"/>
  <headerFooter alignWithMargins="0">
    <oddHeader>Página &amp;P&amp;R&amp;F</oddHeader>
    <oddFooter>&amp;C&amp;D</oddFooter>
  </headerFooter>
  <ignoredErrors>
    <ignoredError sqref="D26 D28 D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Sueldos</vt:lpstr>
      <vt:lpstr>Sueldos!Área_de_impresión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Cortec</cp:lastModifiedBy>
  <cp:lastPrinted>2021-03-01T22:58:57Z</cp:lastPrinted>
  <dcterms:created xsi:type="dcterms:W3CDTF">2015-09-08T22:25:15Z</dcterms:created>
  <dcterms:modified xsi:type="dcterms:W3CDTF">2022-10-21T12:46:50Z</dcterms:modified>
</cp:coreProperties>
</file>